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195" windowHeight="9840" tabRatio="739" activeTab="0"/>
  </bookViews>
  <sheets>
    <sheet name="Recettes F.Martin Fiches A" sheetId="1" r:id="rId1"/>
  </sheets>
  <externalReferences>
    <externalReference r:id="rId4"/>
    <externalReference r:id="rId5"/>
    <externalReference r:id="rId6"/>
    <externalReference r:id="rId7"/>
  </externalReferences>
  <definedNames>
    <definedName name="année">#REF!</definedName>
    <definedName name="conflit01">#REF!</definedName>
    <definedName name="fériés">#REF!</definedName>
    <definedName name="Hr">#REF!</definedName>
    <definedName name="j">#REF!</definedName>
    <definedName name="LISTE1">#REF!</definedName>
    <definedName name="moisan">#REF!</definedName>
    <definedName name="np">#REF!</definedName>
    <definedName name="pâques">#REF!</definedName>
    <definedName name="X_Werte">OFFSET('[1]Suivi d'activité'!$C$7,1,0,COUNTA('[1]Suivi d'activité'!$C$8:$C$20),1)</definedName>
    <definedName name="Y1_Werte">OFFSET('[1]Suivi d'activité'!$D$7,1,0,COUNT('[1]Suivi d'activité'!$D$8:$D$20),1)</definedName>
    <definedName name="Y2_Werte">OFFSET('[1]Suivi d'activité'!$E$7,1,0,COUNT('[1]Suivi d'activité'!$E$8:$E$20),1)</definedName>
    <definedName name="_xlnm.Print_Area" localSheetId="0">'Recettes F.Martin Fiches A'!#REF!</definedName>
  </definedNames>
  <calcPr fullCalcOnLoad="1"/>
</workbook>
</file>

<file path=xl/sharedStrings.xml><?xml version="1.0" encoding="utf-8"?>
<sst xmlns="http://schemas.openxmlformats.org/spreadsheetml/2006/main" count="138" uniqueCount="98">
  <si>
    <t>Recette éditée le :</t>
  </si>
  <si>
    <t>B</t>
  </si>
  <si>
    <t>Kg</t>
  </si>
  <si>
    <t>carottes</t>
  </si>
  <si>
    <t>Sel</t>
  </si>
  <si>
    <t>Poivre</t>
  </si>
  <si>
    <t>u</t>
  </si>
  <si>
    <t>FICHE TECHNIQUE DE FABRICATION</t>
  </si>
  <si>
    <t>MATIÈRES PREMIÈRES</t>
  </si>
  <si>
    <t>U</t>
  </si>
  <si>
    <t>Quantité</t>
  </si>
  <si>
    <t>Prix</t>
  </si>
  <si>
    <t>Total</t>
  </si>
  <si>
    <t>TECHNIQUES DE RÉALISATION</t>
  </si>
  <si>
    <t>Beurre</t>
  </si>
  <si>
    <t>Crème</t>
  </si>
  <si>
    <t>kg</t>
  </si>
  <si>
    <t>l</t>
  </si>
  <si>
    <t>L</t>
  </si>
  <si>
    <t>Pm</t>
  </si>
  <si>
    <t>pm</t>
  </si>
  <si>
    <t>-----</t>
  </si>
  <si>
    <t>MATÉRIEL DE DRESSAGE</t>
  </si>
  <si>
    <t>Prix Total : portion</t>
  </si>
  <si>
    <t xml:space="preserve"> </t>
  </si>
  <si>
    <t>Quant.</t>
  </si>
  <si>
    <t>Inc %</t>
  </si>
  <si>
    <t xml:space="preserve">Nombre de couverts : </t>
  </si>
  <si>
    <t>couverts</t>
  </si>
  <si>
    <t xml:space="preserve">Prix total : </t>
  </si>
  <si>
    <t>q</t>
  </si>
  <si>
    <t>http://lycee-hotelier.fr/l-actualit%C3%A9-du-lyc%C3%A9e</t>
  </si>
  <si>
    <t>http://etab.ac-poitiers.fr/lycee-hotelier-la-rochelle/spip.php?article450</t>
  </si>
  <si>
    <t>http://etab.ac-poitiers.fr/lycee-hotelier-la-rochelle/spip.php?auteur12</t>
  </si>
  <si>
    <t>Echalotes</t>
  </si>
  <si>
    <t>Poireaux</t>
  </si>
  <si>
    <t xml:space="preserve">Sel </t>
  </si>
  <si>
    <t>Pomme de terre</t>
  </si>
  <si>
    <t>Huile</t>
  </si>
  <si>
    <t>P</t>
  </si>
  <si>
    <t>Vin blanc</t>
  </si>
  <si>
    <t>Râble de lapin farci sauce chasseur</t>
  </si>
  <si>
    <t>Patate douce/ samoussa/Coulis vert</t>
  </si>
  <si>
    <r>
      <t>Base </t>
    </r>
    <r>
      <rPr>
        <sz val="12"/>
        <color indexed="8"/>
        <rFont val="Calibri"/>
        <family val="2"/>
      </rPr>
      <t>:</t>
    </r>
  </si>
  <si>
    <t>Râble de lapin</t>
  </si>
  <si>
    <t>Crépine</t>
  </si>
  <si>
    <r>
      <t>Farce</t>
    </r>
    <r>
      <rPr>
        <sz val="12"/>
        <color indexed="8"/>
        <rFont val="Calibri"/>
        <family val="2"/>
      </rPr>
      <t> :</t>
    </r>
  </si>
  <si>
    <t>Champignons de Paris</t>
  </si>
  <si>
    <t>Échalotes</t>
  </si>
  <si>
    <t>Persils</t>
  </si>
  <si>
    <r>
      <t>Sauce chasseur</t>
    </r>
    <r>
      <rPr>
        <sz val="12"/>
        <color indexed="8"/>
        <rFont val="Calibri"/>
        <family val="2"/>
      </rPr>
      <t>:</t>
    </r>
  </si>
  <si>
    <t>Cerfeuils</t>
  </si>
  <si>
    <t>Cognac</t>
  </si>
  <si>
    <t>Champignons de paris</t>
  </si>
  <si>
    <t>Estragons</t>
  </si>
  <si>
    <t>Fond brun lié</t>
  </si>
  <si>
    <r>
      <t>Purée patate douce</t>
    </r>
    <r>
      <rPr>
        <sz val="12"/>
        <color indexed="8"/>
        <rFont val="Calibri"/>
        <family val="2"/>
      </rPr>
      <t> :</t>
    </r>
  </si>
  <si>
    <t>Patate douce</t>
  </si>
  <si>
    <t>Huile de noisette</t>
  </si>
  <si>
    <r>
      <t>Samoussa</t>
    </r>
    <r>
      <rPr>
        <sz val="12"/>
        <color indexed="8"/>
        <rFont val="Calibri"/>
        <family val="2"/>
      </rPr>
      <t>:</t>
    </r>
  </si>
  <si>
    <t>Feuille de bric</t>
  </si>
  <si>
    <t>Noisettes</t>
  </si>
  <si>
    <t>Coulis vert</t>
  </si>
  <si>
    <t>Sel, poivre</t>
  </si>
  <si>
    <r>
      <t>Base</t>
    </r>
    <r>
      <rPr>
        <b/>
        <sz val="12"/>
        <color indexed="8"/>
        <rFont val="Calibri"/>
        <family val="2"/>
      </rPr>
      <t>:</t>
    </r>
  </si>
  <si>
    <t>- Désosser les râbles, assaisonner.</t>
  </si>
  <si>
    <t xml:space="preserve">- Farcir </t>
  </si>
  <si>
    <t>- crépine</t>
  </si>
  <si>
    <r>
      <t>Farce</t>
    </r>
    <r>
      <rPr>
        <b/>
        <sz val="12"/>
        <color indexed="8"/>
        <rFont val="Calibri"/>
        <family val="2"/>
      </rPr>
      <t>:</t>
    </r>
  </si>
  <si>
    <t>- Suer au beurre les échalotes ajouter les champignons hachés, sel poivre.</t>
  </si>
  <si>
    <r>
      <t>Cuisson</t>
    </r>
    <r>
      <rPr>
        <b/>
        <sz val="12"/>
        <color indexed="8"/>
        <rFont val="Calibri"/>
        <family val="2"/>
      </rPr>
      <t>:</t>
    </r>
  </si>
  <si>
    <t>- Cuisson libre : sauter ou four.</t>
  </si>
  <si>
    <r>
      <t>Sauce </t>
    </r>
    <r>
      <rPr>
        <b/>
        <sz val="12"/>
        <color indexed="8"/>
        <rFont val="Calibri"/>
        <family val="2"/>
      </rPr>
      <t>:</t>
    </r>
  </si>
  <si>
    <t>- Réaliser une sauce chasseur.</t>
  </si>
  <si>
    <r>
      <t>Purée patate douce </t>
    </r>
    <r>
      <rPr>
        <b/>
        <sz val="12"/>
        <color indexed="8"/>
        <rFont val="Calibri"/>
        <family val="2"/>
      </rPr>
      <t>:</t>
    </r>
  </si>
  <si>
    <t>- Réaliser une purée de patate douce.</t>
  </si>
  <si>
    <r>
      <t>Samoussa </t>
    </r>
    <r>
      <rPr>
        <b/>
        <sz val="12"/>
        <color indexed="8"/>
        <rFont val="Calibri"/>
        <family val="2"/>
      </rPr>
      <t>:</t>
    </r>
  </si>
  <si>
    <t>- Étuver au beurre la julienne.</t>
  </si>
  <si>
    <t>- Garnir les feuilles de bric.</t>
  </si>
  <si>
    <t>- Pliage façon samoussa.</t>
  </si>
  <si>
    <r>
      <t>Coulis vert </t>
    </r>
    <r>
      <rPr>
        <b/>
        <sz val="12"/>
        <color indexed="8"/>
        <rFont val="Calibri"/>
        <family val="2"/>
      </rPr>
      <t>:</t>
    </r>
  </si>
  <si>
    <t>- Mixer le persil (blanchir) avec de l’huile, sel poivre.</t>
  </si>
  <si>
    <r>
      <t>Dressage </t>
    </r>
    <r>
      <rPr>
        <b/>
        <sz val="12"/>
        <color indexed="8"/>
        <rFont val="Calibri"/>
        <family val="2"/>
      </rPr>
      <t>:</t>
    </r>
  </si>
  <si>
    <t>- libre</t>
  </si>
  <si>
    <t>http://lycee-hotelier.fr/</t>
  </si>
  <si>
    <t>http://www.eshotel.com/fr/b1.html</t>
  </si>
  <si>
    <t>https://fr-fr.facebook.com/LyceeHotelier</t>
  </si>
  <si>
    <t>publié le 03/02/2014 </t>
  </si>
  <si>
    <t>par  Frédéric MARTIN </t>
  </si>
  <si>
    <t>Lycée Hotelier : quel site ?</t>
  </si>
  <si>
    <t xml:space="preserve">*  assiette </t>
  </si>
  <si>
    <t>Observations</t>
  </si>
  <si>
    <t>Persil-estragon-cerfeuil ¼ de botte remplacé par 0,25 OU 0,5</t>
  </si>
  <si>
    <t>AUTEUR</t>
  </si>
  <si>
    <t>Vous pouvez retrouver ce modèle de fiche sur le site UPRT</t>
  </si>
  <si>
    <t>Onglet - Documents de travail - les Documents du Chef</t>
  </si>
  <si>
    <t>FF-MODÈLES DE FICHES TECHNIQUES</t>
  </si>
  <si>
    <t>ff-13-L-martin.xls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</si>
</sst>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\ dd\ mmmm\ yyyy"/>
    <numFmt numFmtId="165" formatCode="\ hh&quot;H&quot;mm\.s"/>
    <numFmt numFmtId="166" formatCode="0.000"/>
    <numFmt numFmtId="167" formatCode="#,##0.00\ &quot;€&quot;"/>
    <numFmt numFmtId="168" formatCode="0.0%"/>
    <numFmt numFmtId="169" formatCode="#,##0.000\ &quot;€&quot;"/>
    <numFmt numFmtId="170" formatCode="&quot;Vrai&quot;;&quot;Vrai&quot;;&quot;Faux&quot;"/>
    <numFmt numFmtId="171" formatCode="&quot;Actif&quot;;&quot;Actif&quot;;&quot;Inactif&quot;"/>
    <numFmt numFmtId="172" formatCode="[$€-2]\ #,##0.00_);[Red]\([$€-2]\ #,##0.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sz val="10"/>
      <name val="Courier"/>
      <family val="3"/>
    </font>
    <font>
      <sz val="18"/>
      <color indexed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12"/>
      <name val="Wingdings 3"/>
      <family val="1"/>
    </font>
    <font>
      <u val="single"/>
      <sz val="15"/>
      <color indexed="12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Times New Roman"/>
      <family val="1"/>
    </font>
    <font>
      <b/>
      <sz val="10"/>
      <name val="Wingdings 3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9"/>
      <color indexed="10"/>
      <name val="Times New Roman"/>
      <family val="1"/>
    </font>
    <font>
      <b/>
      <sz val="8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color indexed="10"/>
      <name val="Verdana"/>
      <family val="2"/>
    </font>
    <font>
      <sz val="18"/>
      <color indexed="10"/>
      <name val="Arial"/>
      <family val="2"/>
    </font>
    <font>
      <sz val="8"/>
      <color indexed="23"/>
      <name val="Calibri"/>
      <family val="2"/>
    </font>
    <font>
      <sz val="11"/>
      <name val="Calibri"/>
      <family val="2"/>
    </font>
    <font>
      <sz val="5"/>
      <color indexed="8"/>
      <name val="Calibri"/>
      <family val="2"/>
    </font>
    <font>
      <b/>
      <i/>
      <sz val="12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6"/>
      <color indexed="5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color theme="1"/>
      <name val="Calibri"/>
      <family val="2"/>
    </font>
    <font>
      <b/>
      <u val="single"/>
      <sz val="12"/>
      <color theme="1"/>
      <name val="Calibri"/>
      <family val="2"/>
    </font>
    <font>
      <sz val="8"/>
      <color rgb="FFDF1006"/>
      <name val="Verdana"/>
      <family val="2"/>
    </font>
    <font>
      <sz val="18"/>
      <color rgb="FFFF0000"/>
      <name val="Arial"/>
      <family val="2"/>
    </font>
    <font>
      <sz val="8"/>
      <color theme="0" tint="-0.4999699890613556"/>
      <name val="Calibri"/>
      <family val="2"/>
    </font>
    <font>
      <sz val="5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6"/>
      <color rgb="FF92D05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/>
      <right/>
      <top style="medium">
        <color rgb="FF000000"/>
      </top>
      <bottom style="medium"/>
    </border>
    <border>
      <left/>
      <right style="medium">
        <color rgb="FF000000"/>
      </right>
      <top/>
      <bottom/>
    </border>
    <border>
      <left style="medium"/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/>
      <right/>
      <top/>
      <bottom/>
    </border>
    <border>
      <left/>
      <right/>
      <top style="medium">
        <color rgb="FF000000"/>
      </top>
      <bottom style="medium"/>
    </border>
    <border>
      <left style="medium"/>
      <right style="medium">
        <color rgb="FF000000"/>
      </right>
      <top style="medium">
        <color rgb="FF000000"/>
      </top>
      <bottom/>
    </border>
    <border>
      <left style="medium"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0" fillId="27" borderId="3" applyNumberFormat="0" applyFont="0" applyAlignment="0" applyProtection="0"/>
    <xf numFmtId="0" fontId="52" fillId="28" borderId="1" applyNumberFormat="0" applyAlignment="0" applyProtection="0"/>
    <xf numFmtId="44" fontId="2" fillId="0" borderId="0" applyFont="0" applyFill="0" applyBorder="0" applyAlignment="0" applyProtection="0"/>
    <xf numFmtId="0" fontId="5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26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2" fillId="0" borderId="0" xfId="56" applyProtection="1">
      <alignment/>
      <protection hidden="1"/>
    </xf>
    <xf numFmtId="0" fontId="2" fillId="0" borderId="0" xfId="56" applyAlignment="1" applyProtection="1">
      <alignment horizontal="center"/>
      <protection hidden="1"/>
    </xf>
    <xf numFmtId="166" fontId="2" fillId="0" borderId="10" xfId="56" applyNumberFormat="1" applyBorder="1" applyAlignment="1" applyProtection="1">
      <alignment horizontal="right"/>
      <protection hidden="1"/>
    </xf>
    <xf numFmtId="0" fontId="7" fillId="0" borderId="0" xfId="56" applyFont="1" applyBorder="1" applyAlignment="1" applyProtection="1">
      <alignment horizontal="center"/>
      <protection hidden="1"/>
    </xf>
    <xf numFmtId="0" fontId="65" fillId="0" borderId="11" xfId="0" applyFont="1" applyBorder="1" applyAlignment="1">
      <alignment horizontal="center" vertical="top" wrapText="1"/>
    </xf>
    <xf numFmtId="0" fontId="65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5" xfId="0" applyFont="1" applyBorder="1" applyAlignment="1">
      <alignment horizontal="left" vertical="center"/>
    </xf>
    <xf numFmtId="0" fontId="2" fillId="0" borderId="16" xfId="56" applyBorder="1" applyAlignment="1" applyProtection="1">
      <alignment horizontal="left" vertical="center"/>
      <protection hidden="1"/>
    </xf>
    <xf numFmtId="0" fontId="66" fillId="0" borderId="17" xfId="0" applyFont="1" applyBorder="1" applyAlignment="1">
      <alignment horizontal="center" vertical="center"/>
    </xf>
    <xf numFmtId="167" fontId="33" fillId="0" borderId="18" xfId="56" applyNumberFormat="1" applyFont="1" applyFill="1" applyBorder="1" applyAlignment="1" applyProtection="1">
      <alignment horizontal="right" vertical="center"/>
      <protection hidden="1"/>
    </xf>
    <xf numFmtId="0" fontId="66" fillId="0" borderId="17" xfId="0" applyFont="1" applyBorder="1" applyAlignment="1">
      <alignment vertical="center" wrapText="1"/>
    </xf>
    <xf numFmtId="9" fontId="8" fillId="0" borderId="16" xfId="56" applyNumberFormat="1" applyFont="1" applyFill="1" applyBorder="1" applyProtection="1">
      <alignment/>
      <protection hidden="1"/>
    </xf>
    <xf numFmtId="0" fontId="66" fillId="0" borderId="14" xfId="0" applyFont="1" applyBorder="1" applyAlignment="1">
      <alignment vertical="center"/>
    </xf>
    <xf numFmtId="4" fontId="8" fillId="0" borderId="19" xfId="56" applyNumberFormat="1" applyFont="1" applyFill="1" applyBorder="1" applyAlignment="1" applyProtection="1">
      <alignment horizontal="left"/>
      <protection hidden="1"/>
    </xf>
    <xf numFmtId="0" fontId="7" fillId="0" borderId="20" xfId="56" applyFont="1" applyBorder="1" applyAlignment="1" applyProtection="1">
      <alignment horizontal="center"/>
      <protection hidden="1"/>
    </xf>
    <xf numFmtId="0" fontId="67" fillId="0" borderId="0" xfId="0" applyFont="1" applyBorder="1" applyAlignment="1">
      <alignment vertical="top"/>
    </xf>
    <xf numFmtId="0" fontId="65" fillId="0" borderId="14" xfId="0" applyFont="1" applyBorder="1" applyAlignment="1">
      <alignment horizontal="center" vertical="top" wrapText="1"/>
    </xf>
    <xf numFmtId="0" fontId="9" fillId="0" borderId="21" xfId="56" applyFont="1" applyBorder="1" applyAlignment="1" applyProtection="1">
      <alignment horizontal="center" vertical="center"/>
      <protection hidden="1"/>
    </xf>
    <xf numFmtId="0" fontId="68" fillId="33" borderId="22" xfId="56" applyFont="1" applyFill="1" applyBorder="1" applyAlignment="1" applyProtection="1">
      <alignment horizontal="center" vertical="center"/>
      <protection hidden="1"/>
    </xf>
    <xf numFmtId="0" fontId="69" fillId="0" borderId="20" xfId="56" applyFont="1" applyBorder="1" applyAlignment="1" applyProtection="1">
      <alignment vertical="top" wrapText="1"/>
      <protection hidden="1"/>
    </xf>
    <xf numFmtId="0" fontId="70" fillId="0" borderId="12" xfId="0" applyFont="1" applyBorder="1" applyAlignment="1">
      <alignment horizontal="center" vertical="top" wrapText="1"/>
    </xf>
    <xf numFmtId="166" fontId="2" fillId="0" borderId="0" xfId="56" applyNumberFormat="1" applyBorder="1" applyAlignment="1" applyProtection="1">
      <alignment horizontal="right"/>
      <protection hidden="1"/>
    </xf>
    <xf numFmtId="0" fontId="2" fillId="0" borderId="0" xfId="56" applyBorder="1" applyProtection="1">
      <alignment/>
      <protection hidden="1"/>
    </xf>
    <xf numFmtId="0" fontId="10" fillId="34" borderId="23" xfId="56" applyFont="1" applyFill="1" applyBorder="1" applyAlignment="1" applyProtection="1">
      <alignment horizontal="center" vertical="center" wrapText="1"/>
      <protection hidden="1"/>
    </xf>
    <xf numFmtId="0" fontId="5" fillId="0" borderId="0" xfId="46" applyAlignment="1" applyProtection="1">
      <alignment/>
      <protection/>
    </xf>
    <xf numFmtId="0" fontId="0" fillId="0" borderId="18" xfId="0" applyBorder="1" applyAlignment="1">
      <alignment vertical="top" wrapText="1"/>
    </xf>
    <xf numFmtId="0" fontId="71" fillId="0" borderId="17" xfId="0" applyFont="1" applyBorder="1" applyAlignment="1">
      <alignment horizontal="center" vertical="top" wrapText="1"/>
    </xf>
    <xf numFmtId="0" fontId="66" fillId="0" borderId="17" xfId="0" applyFont="1" applyBorder="1" applyAlignment="1">
      <alignment vertical="top" wrapText="1"/>
    </xf>
    <xf numFmtId="0" fontId="71" fillId="0" borderId="18" xfId="0" applyFont="1" applyBorder="1" applyAlignment="1">
      <alignment horizontal="center" vertical="top" wrapText="1"/>
    </xf>
    <xf numFmtId="0" fontId="66" fillId="0" borderId="18" xfId="0" applyFont="1" applyBorder="1" applyAlignment="1">
      <alignment vertical="top" wrapText="1"/>
    </xf>
    <xf numFmtId="0" fontId="66" fillId="0" borderId="18" xfId="0" applyFont="1" applyBorder="1" applyAlignment="1">
      <alignment horizontal="center" vertical="top" wrapText="1"/>
    </xf>
    <xf numFmtId="0" fontId="65" fillId="0" borderId="14" xfId="0" applyFont="1" applyBorder="1" applyAlignment="1">
      <alignment horizontal="right" vertical="center"/>
    </xf>
    <xf numFmtId="0" fontId="72" fillId="0" borderId="0" xfId="0" applyFont="1" applyAlignment="1">
      <alignment horizontal="right"/>
    </xf>
    <xf numFmtId="0" fontId="73" fillId="0" borderId="0" xfId="56" applyFont="1" applyProtection="1">
      <alignment/>
      <protection hidden="1"/>
    </xf>
    <xf numFmtId="0" fontId="0" fillId="0" borderId="18" xfId="0" applyBorder="1" applyAlignment="1">
      <alignment horizontal="center" vertical="top" wrapText="1"/>
    </xf>
    <xf numFmtId="0" fontId="66" fillId="0" borderId="17" xfId="0" applyFont="1" applyFill="1" applyBorder="1" applyAlignment="1">
      <alignment vertical="top" wrapText="1"/>
    </xf>
    <xf numFmtId="0" fontId="66" fillId="0" borderId="17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top" wrapText="1"/>
    </xf>
    <xf numFmtId="0" fontId="66" fillId="0" borderId="18" xfId="0" applyFont="1" applyFill="1" applyBorder="1" applyAlignment="1">
      <alignment vertical="top" wrapText="1"/>
    </xf>
    <xf numFmtId="4" fontId="8" fillId="0" borderId="24" xfId="56" applyNumberFormat="1" applyFont="1" applyFill="1" applyBorder="1" applyAlignment="1" applyProtection="1">
      <alignment horizontal="center"/>
      <protection hidden="1"/>
    </xf>
    <xf numFmtId="166" fontId="74" fillId="0" borderId="25" xfId="56" applyNumberFormat="1" applyFont="1" applyBorder="1" applyAlignment="1" applyProtection="1">
      <alignment horizontal="center" vertical="center"/>
      <protection hidden="1"/>
    </xf>
    <xf numFmtId="166" fontId="74" fillId="0" borderId="26" xfId="56" applyNumberFormat="1" applyFont="1" applyBorder="1" applyAlignment="1" applyProtection="1">
      <alignment horizontal="center" vertical="center"/>
      <protection hidden="1"/>
    </xf>
    <xf numFmtId="166" fontId="74" fillId="0" borderId="26" xfId="56" applyNumberFormat="1" applyFont="1" applyFill="1" applyBorder="1" applyAlignment="1" applyProtection="1">
      <alignment horizontal="center" vertical="center"/>
      <protection hidden="1"/>
    </xf>
    <xf numFmtId="169" fontId="33" fillId="35" borderId="18" xfId="56" applyNumberFormat="1" applyFont="1" applyFill="1" applyBorder="1" applyAlignment="1" applyProtection="1">
      <alignment vertical="center"/>
      <protection hidden="1"/>
    </xf>
    <xf numFmtId="10" fontId="42" fillId="35" borderId="27" xfId="56" applyNumberFormat="1" applyFont="1" applyFill="1" applyBorder="1" applyAlignment="1" applyProtection="1">
      <alignment vertical="center"/>
      <protection hidden="1"/>
    </xf>
    <xf numFmtId="10" fontId="42" fillId="35" borderId="18" xfId="56" applyNumberFormat="1" applyFont="1" applyFill="1" applyBorder="1" applyAlignment="1" applyProtection="1">
      <alignment vertical="center"/>
      <protection hidden="1"/>
    </xf>
    <xf numFmtId="166" fontId="66" fillId="35" borderId="18" xfId="0" applyNumberFormat="1" applyFont="1" applyFill="1" applyBorder="1" applyAlignment="1">
      <alignment horizontal="center" vertical="center"/>
    </xf>
    <xf numFmtId="0" fontId="15" fillId="34" borderId="17" xfId="56" applyFont="1" applyFill="1" applyBorder="1" applyAlignment="1" applyProtection="1">
      <alignment horizontal="center" vertical="center" wrapText="1"/>
      <protection hidden="1"/>
    </xf>
    <xf numFmtId="0" fontId="75" fillId="0" borderId="0" xfId="0" applyFont="1" applyBorder="1" applyAlignment="1">
      <alignment vertical="top" wrapText="1"/>
    </xf>
    <xf numFmtId="0" fontId="75" fillId="0" borderId="20" xfId="0" applyFont="1" applyBorder="1" applyAlignment="1">
      <alignment vertical="top" wrapText="1"/>
    </xf>
    <xf numFmtId="0" fontId="33" fillId="36" borderId="28" xfId="61" applyNumberFormat="1" applyFont="1" applyFill="1" applyBorder="1" applyAlignment="1">
      <alignment horizontal="right" vertical="center" wrapText="1"/>
      <protection/>
    </xf>
    <xf numFmtId="167" fontId="44" fillId="34" borderId="12" xfId="0" applyNumberFormat="1" applyFont="1" applyFill="1" applyBorder="1" applyAlignment="1">
      <alignment horizontal="center" vertical="center"/>
    </xf>
    <xf numFmtId="167" fontId="44" fillId="34" borderId="29" xfId="0" applyNumberFormat="1" applyFont="1" applyFill="1" applyBorder="1" applyAlignment="1">
      <alignment horizontal="center" vertical="center"/>
    </xf>
    <xf numFmtId="0" fontId="76" fillId="0" borderId="30" xfId="0" applyFont="1" applyBorder="1" applyAlignment="1">
      <alignment horizontal="center" vertical="top" wrapText="1"/>
    </xf>
    <xf numFmtId="0" fontId="76" fillId="0" borderId="31" xfId="0" applyFont="1" applyBorder="1" applyAlignment="1">
      <alignment horizontal="center" vertical="top" wrapText="1"/>
    </xf>
    <xf numFmtId="0" fontId="76" fillId="0" borderId="32" xfId="0" applyFont="1" applyBorder="1" applyAlignment="1">
      <alignment horizontal="center" vertical="top" wrapText="1"/>
    </xf>
    <xf numFmtId="0" fontId="65" fillId="0" borderId="11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4" fillId="35" borderId="18" xfId="56" applyFont="1" applyFill="1" applyBorder="1" applyAlignment="1">
      <alignment horizontal="center" vertical="center" textRotation="90"/>
      <protection/>
    </xf>
    <xf numFmtId="0" fontId="4" fillId="35" borderId="29" xfId="56" applyFont="1" applyFill="1" applyBorder="1" applyAlignment="1">
      <alignment horizontal="center" vertical="center" textRotation="90"/>
      <protection/>
    </xf>
    <xf numFmtId="0" fontId="66" fillId="0" borderId="11" xfId="0" applyFont="1" applyBorder="1" applyAlignment="1">
      <alignment horizontal="left" vertical="center"/>
    </xf>
    <xf numFmtId="0" fontId="66" fillId="0" borderId="14" xfId="0" applyFont="1" applyBorder="1" applyAlignment="1">
      <alignment horizontal="left" vertical="center"/>
    </xf>
    <xf numFmtId="0" fontId="66" fillId="0" borderId="16" xfId="0" applyFont="1" applyBorder="1" applyAlignment="1">
      <alignment horizontal="left" vertical="center"/>
    </xf>
    <xf numFmtId="0" fontId="33" fillId="0" borderId="33" xfId="56" applyFont="1" applyBorder="1" applyAlignment="1" applyProtection="1">
      <alignment horizontal="center" vertical="center"/>
      <protection hidden="1"/>
    </xf>
    <xf numFmtId="0" fontId="33" fillId="0" borderId="34" xfId="56" applyFont="1" applyBorder="1" applyAlignment="1" applyProtection="1">
      <alignment horizontal="center" vertical="center"/>
      <protection hidden="1"/>
    </xf>
    <xf numFmtId="0" fontId="67" fillId="0" borderId="3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14" fillId="0" borderId="27" xfId="56" applyFont="1" applyBorder="1" applyAlignment="1" applyProtection="1">
      <alignment horizontal="center" vertical="center" wrapText="1"/>
      <protection hidden="1"/>
    </xf>
    <xf numFmtId="0" fontId="14" fillId="0" borderId="18" xfId="56" applyFont="1" applyBorder="1" applyAlignment="1" applyProtection="1">
      <alignment horizontal="center" vertical="center" wrapText="1"/>
      <protection hidden="1"/>
    </xf>
    <xf numFmtId="0" fontId="14" fillId="0" borderId="29" xfId="56" applyFont="1" applyBorder="1" applyAlignment="1" applyProtection="1">
      <alignment horizontal="center" vertical="center" wrapText="1"/>
      <protection hidden="1"/>
    </xf>
    <xf numFmtId="0" fontId="4" fillId="35" borderId="27" xfId="56" applyFont="1" applyFill="1" applyBorder="1" applyAlignment="1">
      <alignment horizontal="center" vertical="center" textRotation="90"/>
      <protection/>
    </xf>
    <xf numFmtId="0" fontId="76" fillId="0" borderId="22" xfId="0" applyFont="1" applyBorder="1" applyAlignment="1">
      <alignment horizontal="center" vertical="top" wrapText="1"/>
    </xf>
    <xf numFmtId="0" fontId="76" fillId="0" borderId="13" xfId="0" applyFont="1" applyBorder="1" applyAlignment="1">
      <alignment horizontal="center" vertical="top" wrapText="1"/>
    </xf>
    <xf numFmtId="0" fontId="4" fillId="0" borderId="18" xfId="56" applyFont="1" applyFill="1" applyBorder="1" applyAlignment="1">
      <alignment horizontal="center" vertical="center" textRotation="90"/>
      <protection/>
    </xf>
    <xf numFmtId="0" fontId="66" fillId="0" borderId="15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right" vertical="top"/>
    </xf>
    <xf numFmtId="164" fontId="33" fillId="36" borderId="28" xfId="56" applyNumberFormat="1" applyFont="1" applyFill="1" applyBorder="1" applyAlignment="1">
      <alignment horizontal="center" vertical="center" wrapText="1"/>
      <protection/>
    </xf>
    <xf numFmtId="0" fontId="33" fillId="0" borderId="28" xfId="56" applyFont="1" applyBorder="1">
      <alignment/>
      <protection/>
    </xf>
    <xf numFmtId="165" fontId="33" fillId="0" borderId="28" xfId="56" applyNumberFormat="1" applyFont="1" applyFill="1" applyBorder="1" applyAlignment="1">
      <alignment horizontal="left" vertical="center" wrapText="1"/>
      <protection/>
    </xf>
    <xf numFmtId="165" fontId="33" fillId="0" borderId="34" xfId="56" applyNumberFormat="1" applyFont="1" applyFill="1" applyBorder="1" applyAlignment="1">
      <alignment horizontal="left" vertical="center" wrapText="1"/>
      <protection/>
    </xf>
    <xf numFmtId="0" fontId="77" fillId="21" borderId="0" xfId="0" applyFont="1" applyFill="1" applyBorder="1" applyAlignment="1">
      <alignment horizontal="center" vertical="top" wrapText="1"/>
    </xf>
    <xf numFmtId="0" fontId="77" fillId="21" borderId="20" xfId="0" applyFont="1" applyFill="1" applyBorder="1" applyAlignment="1">
      <alignment horizontal="center" vertical="top" wrapText="1"/>
    </xf>
    <xf numFmtId="0" fontId="78" fillId="37" borderId="0" xfId="60" applyFont="1" applyFill="1" applyAlignment="1">
      <alignment horizontal="center" vertical="center" wrapText="1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Lien hypertexte 2" xfId="47"/>
    <cellStyle name="Lien hypertexte 3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n d‚fini" xfId="55"/>
    <cellStyle name="Normal 2" xfId="56"/>
    <cellStyle name="Normal 2 2" xfId="57"/>
    <cellStyle name="Normal 3" xfId="58"/>
    <cellStyle name="Normal 4" xfId="59"/>
    <cellStyle name="Normal_Comparer recettes 2009 OK" xfId="60"/>
    <cellStyle name="Normal_Forum Marais 15 09 2001" xfId="61"/>
    <cellStyle name="Percent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%20ROUZIC\Mes%20documents\1%20SAUVEGARDE%20A%20en%20cours%20et%20fonctionnement\1%20Diagrammes%20de%20Gantt\Diagr%202%20aide%20ok\spac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BOUCHER\Mes%20documents\A%20LE%20ROUZIC\2%20SAUVEGARDE%20B%20menus%20et%20recettes\2%20Recettes%20AFPA\fiches%20techniques%20%20%20LISTES%20%20ALFABETIQUE\Assiette%20de%20charcuterie%20(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0%20Documents%20certification%202004\01%20CUISINIER\Documents\Gestion%20Fiches\Plats%20chauds%20&#233;labor&#233;s%2019-12-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ch_fab_b3_2009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iette Charcuterie"/>
      <sheetName val="A3_AFPA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iguillette de boeuf braisée"/>
      <sheetName val="Blanquette d'agneau"/>
      <sheetName val="Blanquette de dinde"/>
      <sheetName val="Blanquette de veau à l'ancienne"/>
      <sheetName val="Boeuf braisé bourguignonne"/>
      <sheetName val="Carbonade flamande"/>
      <sheetName val="Cassoulet toulousain"/>
      <sheetName val="Choucroute"/>
      <sheetName val="Civet de chevreuil"/>
      <sheetName val="Civet de lièvre"/>
      <sheetName val="Coq au vin"/>
      <sheetName val="Côtes d'agneau panée"/>
      <sheetName val="Côte de porc charcutière"/>
      <sheetName val="Côte de veau grand-mère"/>
      <sheetName val="Côte de veau pojarski"/>
      <sheetName val="Côte de veau vallée d'auge"/>
      <sheetName val="Cuisse de poulet duroc"/>
      <sheetName val="Curry d'agneau"/>
      <sheetName val="Entrecôte Bercy"/>
      <sheetName val="Escalope de dinde au basilic"/>
      <sheetName val="Escalope de veau à la crème"/>
      <sheetName val="Escalope de veau hongroise"/>
      <sheetName val="Escalope de veau milanaise"/>
      <sheetName val="Escaloppe de veau viennoise"/>
      <sheetName val="Estouffade bourguignonne"/>
      <sheetName val="Estouffade de boeuf provençale"/>
      <sheetName val="Filet de boeuf à la ficelle"/>
      <sheetName val="Filet de canard au raifort"/>
      <sheetName val="Filet de canard aux airelles"/>
      <sheetName val="Flet de canard petite mariée"/>
      <sheetName val="Filet de veau au roquefort"/>
      <sheetName val="Fricandeau de veau"/>
      <sheetName val="Fricassée d'agneau à l'ancienne"/>
      <sheetName val="Fricassée d'agneau au curcuma"/>
      <sheetName val="Fricassée d'ageau concombre"/>
      <sheetName val="Fricassée de lapin au paprika"/>
      <sheetName val="Fricassée de porc aux pruneaux"/>
      <sheetName val="Fricassée de veau à l'estragon"/>
      <sheetName val="Fricassée de veau primeurs"/>
      <sheetName val="Fricassée de volaille au curry"/>
      <sheetName val="Fricassée de volaille moldave"/>
      <sheetName val="Gibelote de lapin de garenne"/>
      <sheetName val="Goulash hongroise"/>
      <sheetName val="Grenadin de veau Zingara"/>
      <sheetName val="Hachis parmentier"/>
      <sheetName val="Longe de veau braisée"/>
      <sheetName val="Magret de canard à l'orange"/>
      <sheetName val="Médaillon de porc au gingembre"/>
      <sheetName val="Médaillon de porc Normande"/>
      <sheetName val="Navarin d'agneau"/>
      <sheetName val="Noisette d'agneau crème d'ail"/>
      <sheetName val="Osso bucco"/>
      <sheetName val="Paëlla"/>
      <sheetName val="Paupiette de veau maillot"/>
      <sheetName val="Pavé boeuf au poivre"/>
      <sheetName val="Petit salé aux lentilles"/>
      <sheetName val="Petite marmite Henry IV"/>
      <sheetName val="Petits filets Strogonoff"/>
      <sheetName val="Pot-au-feu"/>
      <sheetName val="Potée auvergnate"/>
      <sheetName val="Poularde pochée"/>
      <sheetName val="Poulet chasseur"/>
      <sheetName val="Queue de boeuf Oxtail"/>
      <sheetName val="Rable de lapin dijonnaise"/>
      <sheetName val="Sauté d'agneau bretonne"/>
      <sheetName val="Sauté de boeuf"/>
      <sheetName val="Sauté de chevreuil G.Veneur"/>
      <sheetName val="Sauté de veau aux poivrons"/>
      <sheetName val="Sauté de veau marengo"/>
      <sheetName val="Steack au poivre"/>
      <sheetName val="Suprême de volaille renaissance"/>
      <sheetName val="Tournedos à l'arlésienne"/>
      <sheetName val="Tournedos beaugency"/>
      <sheetName val="Tournedos Rossini"/>
      <sheetName val="Tournedos sauté bordelaise"/>
      <sheetName val="Tendron de veau braisé"/>
      <sheetName val="Cervelle d'agneau grenobloise"/>
      <sheetName val="Cervelle de veau à l'anglaise"/>
      <sheetName val="Cervelle de veau maréchal"/>
      <sheetName val="Cervelle de veau niçoise"/>
      <sheetName val="Coeur de veau braisé"/>
      <sheetName val="Foie de veau lyonnaise"/>
      <sheetName val="Foie de voie provençale"/>
      <sheetName val="Foie de veau à l'anglaise"/>
      <sheetName val="Foie de veau à l'italienne"/>
      <sheetName val="Langue de veau Sce piquante"/>
      <sheetName val="Pieds de porc poulette"/>
      <sheetName val="Ris de veau bonne maman"/>
      <sheetName val="Ris de veau braisé"/>
      <sheetName val="Ris de veau braisés rachel"/>
      <sheetName val="Ris de veau surcouf"/>
      <sheetName val="Rognon de veau Madère"/>
      <sheetName val="Rognon de veau Baugé"/>
      <sheetName val="Rognon veau Bérrichonne"/>
      <sheetName val="Rognon de veau Montpensier"/>
      <sheetName val="Tête de veau gribiche"/>
      <sheetName val="Tête de veau ravigote"/>
      <sheetName val="Tripes à la mode de Caen"/>
      <sheetName val="Ailerons de raie aux câpres"/>
      <sheetName val="Barbue véronique"/>
      <sheetName val="Calamars farcis"/>
      <sheetName val="Darne de colin beurre fondu"/>
      <sheetName val="Darne de colin grenobloise"/>
      <sheetName val="Darne de saumon beurre blanc"/>
      <sheetName val="Darne de saumon claremont"/>
      <sheetName val="Dorade braisée bercy"/>
      <sheetName val="Dos de cabillaud aux pignons"/>
      <sheetName val="Dos de saumon à l'unilatérale"/>
      <sheetName val="Filet de cabillaud dugléré"/>
      <sheetName val="Filet de merlan doria"/>
      <sheetName val="Filet de sole bonne femme"/>
      <sheetName val="Filet de sole dieppoise"/>
      <sheetName val="Limande grenobloise"/>
      <sheetName val="Lotte à l'américaine"/>
      <sheetName val="Merlan à l'anglaise"/>
      <sheetName val="Moules à l'indienne"/>
      <sheetName val="Moules bonne femme"/>
      <sheetName val="Moules marinière"/>
      <sheetName val="Moules poulette"/>
      <sheetName val="Papillotte de colin maltaise"/>
      <sheetName val="Papillotte de St Jacques"/>
      <sheetName val="Papillotte de St Pierre basilic"/>
      <sheetName val="Papillotte de truite saumonée"/>
      <sheetName val="Sandre bourguignonne"/>
      <sheetName val="Sole meunière"/>
      <sheetName val="Thon braisé provençale"/>
      <sheetName val="Truite au riesling"/>
      <sheetName val="Truites aux amandes"/>
      <sheetName val="Truite pochée beurre blanc"/>
      <sheetName val="Truite pochée beurre fondu"/>
      <sheetName val="Turbot braisé arlésienne"/>
      <sheetName val="Turbot sauce hollandaise"/>
      <sheetName val="Turbot sauce maltaise"/>
      <sheetName val="Vierge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Modèle compta sans % pertes"/>
      <sheetName val="Modèle compta avec % pertes"/>
      <sheetName val="Modèle compta avec % pertes (2"/>
      <sheetName val="Recette avec graphique"/>
      <sheetName val="Vocabulaire"/>
      <sheetName val="Numéro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tab.ac-poitiers.fr/lycee-hotelier-la-rochelle/spip.php?auteur12" TargetMode="External" /><Relationship Id="rId2" Type="http://schemas.openxmlformats.org/officeDocument/2006/relationships/hyperlink" Target="http://lycee-hotelier.fr/l-actualit%C3%A9-du-lyc%C3%A9e" TargetMode="External" /><Relationship Id="rId3" Type="http://schemas.openxmlformats.org/officeDocument/2006/relationships/hyperlink" Target="http://etab.ac-poitiers.fr/lycee-hotelier-la-rochelle/spip.php?article450" TargetMode="External" /><Relationship Id="rId4" Type="http://schemas.openxmlformats.org/officeDocument/2006/relationships/hyperlink" Target="http://etab.ac-poitiers.fr/lycee-hotelier-la-rochelle/spip.php?auteur12" TargetMode="External" /><Relationship Id="rId5" Type="http://schemas.openxmlformats.org/officeDocument/2006/relationships/hyperlink" Target="http://lycee-hotelier.fr/" TargetMode="External" /><Relationship Id="rId6" Type="http://schemas.openxmlformats.org/officeDocument/2006/relationships/hyperlink" Target="http://www.eshotel.com/fr/b1.html" TargetMode="External" /><Relationship Id="rId7" Type="http://schemas.openxmlformats.org/officeDocument/2006/relationships/hyperlink" Target="https://fr-fr.facebook.com/LyceeHotelier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M19" sqref="M19"/>
    </sheetView>
  </sheetViews>
  <sheetFormatPr defaultColWidth="11.421875" defaultRowHeight="15"/>
  <cols>
    <col min="1" max="1" width="2.00390625" style="1" customWidth="1"/>
    <col min="2" max="2" width="6.28125" style="1" customWidth="1"/>
    <col min="3" max="3" width="26.7109375" style="1" customWidth="1"/>
    <col min="4" max="4" width="7.28125" style="1" customWidth="1"/>
    <col min="5" max="5" width="11.7109375" style="1" customWidth="1"/>
    <col min="6" max="6" width="9.421875" style="1" customWidth="1"/>
    <col min="7" max="7" width="11.140625" style="1" customWidth="1"/>
    <col min="8" max="8" width="8.57421875" style="1" customWidth="1"/>
    <col min="9" max="9" width="50.28125" style="1" customWidth="1"/>
    <col min="10" max="10" width="5.7109375" style="0" customWidth="1"/>
    <col min="11" max="11" width="6.28125" style="1" customWidth="1"/>
  </cols>
  <sheetData>
    <row r="1" spans="2:9" ht="9" customHeight="1" thickBot="1">
      <c r="B1" s="4"/>
      <c r="C1" s="4"/>
      <c r="D1" s="4"/>
      <c r="E1" s="4"/>
      <c r="F1" s="4"/>
      <c r="G1" s="4"/>
      <c r="H1" s="4"/>
      <c r="I1" s="4"/>
    </row>
    <row r="2" spans="2:10" ht="18" customHeight="1">
      <c r="B2" s="68" t="s">
        <v>7</v>
      </c>
      <c r="C2" s="69"/>
      <c r="D2" s="69"/>
      <c r="E2" s="69"/>
      <c r="F2" s="69"/>
      <c r="G2" s="69"/>
      <c r="H2" s="70"/>
      <c r="I2" s="71"/>
      <c r="J2" s="74">
        <v>1</v>
      </c>
    </row>
    <row r="3" spans="2:10" ht="18" customHeight="1">
      <c r="B3" s="50" t="s">
        <v>6</v>
      </c>
      <c r="C3" s="86" t="s">
        <v>41</v>
      </c>
      <c r="D3" s="86"/>
      <c r="E3" s="86"/>
      <c r="F3" s="86"/>
      <c r="G3" s="86"/>
      <c r="H3" s="87"/>
      <c r="I3" s="72"/>
      <c r="J3" s="61"/>
    </row>
    <row r="4" spans="2:10" ht="18" customHeight="1" thickBot="1">
      <c r="B4" s="50" t="s">
        <v>6</v>
      </c>
      <c r="C4" s="75" t="s">
        <v>42</v>
      </c>
      <c r="D4" s="75"/>
      <c r="E4" s="75"/>
      <c r="F4" s="75"/>
      <c r="G4" s="75"/>
      <c r="H4" s="76"/>
      <c r="I4" s="72"/>
      <c r="J4" s="77" t="str">
        <f>C3</f>
        <v>Râble de lapin farci sauce chasseur</v>
      </c>
    </row>
    <row r="5" spans="2:10" ht="18" customHeight="1">
      <c r="B5" s="56" t="s">
        <v>93</v>
      </c>
      <c r="C5" s="57"/>
      <c r="D5" s="57"/>
      <c r="E5" s="57"/>
      <c r="F5" s="57"/>
      <c r="G5" s="57"/>
      <c r="H5" s="58"/>
      <c r="I5" s="72"/>
      <c r="J5" s="77"/>
    </row>
    <row r="6" spans="2:10" ht="15" customHeight="1">
      <c r="B6" s="30"/>
      <c r="C6" s="35" t="s">
        <v>87</v>
      </c>
      <c r="D6" s="27" t="s">
        <v>88</v>
      </c>
      <c r="E6" s="51"/>
      <c r="F6" s="51"/>
      <c r="G6" s="51"/>
      <c r="H6" s="52"/>
      <c r="I6" s="72"/>
      <c r="J6" s="77"/>
    </row>
    <row r="7" spans="2:10" ht="18" customHeight="1" thickBot="1">
      <c r="B7" s="78"/>
      <c r="C7" s="79"/>
      <c r="D7" s="79"/>
      <c r="E7" s="79"/>
      <c r="F7" s="79"/>
      <c r="G7" s="79"/>
      <c r="H7" s="80"/>
      <c r="I7" s="72"/>
      <c r="J7" s="77"/>
    </row>
    <row r="8" spans="2:10" ht="18" customHeight="1">
      <c r="B8" s="26" t="s">
        <v>30</v>
      </c>
      <c r="C8" s="53" t="s">
        <v>0</v>
      </c>
      <c r="D8" s="82">
        <f ca="1">NOW()</f>
        <v>42781.43477719907</v>
      </c>
      <c r="E8" s="83"/>
      <c r="F8" s="83"/>
      <c r="G8" s="84">
        <f ca="1">NOW()</f>
        <v>42781.43477719907</v>
      </c>
      <c r="H8" s="85"/>
      <c r="I8" s="72"/>
      <c r="J8" s="77"/>
    </row>
    <row r="9" spans="2:10" ht="18" customHeight="1" thickBot="1">
      <c r="B9" s="20">
        <v>10</v>
      </c>
      <c r="C9" s="81" t="s">
        <v>27</v>
      </c>
      <c r="D9" s="81"/>
      <c r="E9" s="81"/>
      <c r="F9" s="21">
        <v>10</v>
      </c>
      <c r="G9" s="18"/>
      <c r="H9" s="17"/>
      <c r="I9" s="73"/>
      <c r="J9" s="77"/>
    </row>
    <row r="10" spans="1:11" ht="16.5" customHeight="1" thickBot="1">
      <c r="A10" s="2" t="s">
        <v>24</v>
      </c>
      <c r="B10" s="23" t="s">
        <v>25</v>
      </c>
      <c r="C10" s="19" t="s">
        <v>8</v>
      </c>
      <c r="D10" s="5" t="s">
        <v>9</v>
      </c>
      <c r="E10" s="6" t="s">
        <v>10</v>
      </c>
      <c r="F10" s="6" t="s">
        <v>11</v>
      </c>
      <c r="G10" s="6" t="s">
        <v>12</v>
      </c>
      <c r="H10" s="6" t="s">
        <v>26</v>
      </c>
      <c r="I10" s="6" t="s">
        <v>13</v>
      </c>
      <c r="J10" s="77"/>
      <c r="K10" s="2" t="s">
        <v>24</v>
      </c>
    </row>
    <row r="11" spans="1:11" ht="37.5" customHeight="1">
      <c r="A11" s="24"/>
      <c r="B11" s="43"/>
      <c r="C11" s="29" t="s">
        <v>43</v>
      </c>
      <c r="D11" s="11"/>
      <c r="E11" s="49">
        <f>IF(B11="","",IF(ISTEXT(B11),B11,(B11/B9)*F9))</f>
      </c>
      <c r="F11" s="12"/>
      <c r="G11" s="46">
        <f aca="true" t="shared" si="0" ref="G11:G49">IF(E11="","",IF(F11="","",IF(ISTEXT(F11),"",E11*F11)))</f>
      </c>
      <c r="H11" s="47">
        <f>IF(ISERROR(G11/G50),"",G11/G50)</f>
      </c>
      <c r="I11" s="31" t="s">
        <v>64</v>
      </c>
      <c r="J11" s="77"/>
      <c r="K11" s="24"/>
    </row>
    <row r="12" spans="1:11" ht="15" customHeight="1">
      <c r="A12" s="25"/>
      <c r="B12" s="44">
        <v>2</v>
      </c>
      <c r="C12" s="13" t="s">
        <v>44</v>
      </c>
      <c r="D12" s="11" t="s">
        <v>2</v>
      </c>
      <c r="E12" s="49">
        <f>IF(B12="","",IF(ISTEXT(B12),B12,(B12/B9)*F9))</f>
        <v>2</v>
      </c>
      <c r="F12" s="12">
        <v>7.45</v>
      </c>
      <c r="G12" s="46">
        <f t="shared" si="0"/>
        <v>14.9</v>
      </c>
      <c r="H12" s="48">
        <f>IF(ISERROR(G12/G50),"",G12/G50)</f>
        <v>0.4949524812399722</v>
      </c>
      <c r="I12" s="32" t="s">
        <v>65</v>
      </c>
      <c r="J12" s="77"/>
      <c r="K12" s="25"/>
    </row>
    <row r="13" spans="1:11" ht="19.5" customHeight="1">
      <c r="A13" s="25"/>
      <c r="B13" s="44">
        <v>0.25</v>
      </c>
      <c r="C13" s="13" t="s">
        <v>45</v>
      </c>
      <c r="D13" s="11" t="s">
        <v>2</v>
      </c>
      <c r="E13" s="49">
        <f>IF(B13="","",IF(ISTEXT(B13),B13,(B13/B9)*F9))</f>
        <v>0.25</v>
      </c>
      <c r="F13" s="12">
        <v>4.8</v>
      </c>
      <c r="G13" s="46">
        <f t="shared" si="0"/>
        <v>1.2</v>
      </c>
      <c r="H13" s="48">
        <f>IF(ISERROR(G13/G50),"",G13/G50)</f>
        <v>0.03986194479785011</v>
      </c>
      <c r="I13" s="32" t="s">
        <v>66</v>
      </c>
      <c r="J13" s="77"/>
      <c r="K13" s="25"/>
    </row>
    <row r="14" spans="1:11" ht="15.75">
      <c r="A14" s="25"/>
      <c r="B14" s="44">
        <v>0.01</v>
      </c>
      <c r="C14" s="13" t="s">
        <v>38</v>
      </c>
      <c r="D14" s="11" t="s">
        <v>18</v>
      </c>
      <c r="E14" s="49">
        <f>IF(B14="","",IF(ISTEXT(B14),B14,(B14/B9)*F9))</f>
        <v>0.01</v>
      </c>
      <c r="F14" s="12">
        <v>1.5</v>
      </c>
      <c r="G14" s="46">
        <f t="shared" si="0"/>
        <v>0.015</v>
      </c>
      <c r="H14" s="48">
        <f>IF(ISERROR(G14/G50),"",G14/G50)</f>
        <v>0.0004982743099731263</v>
      </c>
      <c r="I14" s="32" t="s">
        <v>67</v>
      </c>
      <c r="J14" s="77"/>
      <c r="K14" s="25"/>
    </row>
    <row r="15" spans="1:11" ht="15.75">
      <c r="A15" s="25"/>
      <c r="B15" s="44" t="s">
        <v>19</v>
      </c>
      <c r="C15" s="13" t="s">
        <v>4</v>
      </c>
      <c r="D15" s="11" t="s">
        <v>2</v>
      </c>
      <c r="E15" s="49" t="str">
        <f>IF(B15="","",IF(ISTEXT(B15),B15,(B15/B9)*F9))</f>
        <v>Pm</v>
      </c>
      <c r="F15" s="12" t="s">
        <v>19</v>
      </c>
      <c r="G15" s="46">
        <f t="shared" si="0"/>
      </c>
      <c r="H15" s="48">
        <f>IF(ISERROR(G15/G50),"",G15/G50)</f>
      </c>
      <c r="I15" s="33"/>
      <c r="J15" s="77"/>
      <c r="K15" s="25"/>
    </row>
    <row r="16" spans="1:11" ht="15.75">
      <c r="A16" s="25"/>
      <c r="B16" s="44" t="s">
        <v>19</v>
      </c>
      <c r="C16" s="13" t="s">
        <v>5</v>
      </c>
      <c r="D16" s="11" t="s">
        <v>2</v>
      </c>
      <c r="E16" s="49" t="str">
        <f>IF(B16="","",IF(ISTEXT(B16),B16,(B16/B9)*F9))</f>
        <v>Pm</v>
      </c>
      <c r="F16" s="12" t="s">
        <v>19</v>
      </c>
      <c r="G16" s="46">
        <f t="shared" si="0"/>
      </c>
      <c r="H16" s="48">
        <f>IF(ISERROR(G16/G50),"",G16/G50)</f>
      </c>
      <c r="I16" s="31" t="s">
        <v>68</v>
      </c>
      <c r="J16" s="77"/>
      <c r="K16" s="25"/>
    </row>
    <row r="17" spans="1:11" ht="31.5">
      <c r="A17" s="25"/>
      <c r="B17" s="44"/>
      <c r="C17" s="29" t="s">
        <v>46</v>
      </c>
      <c r="D17" s="11"/>
      <c r="E17" s="49">
        <f>IF(B17="","",IF(ISTEXT(B17),B17,(B17/B9)*F9))</f>
      </c>
      <c r="F17" s="12"/>
      <c r="G17" s="46">
        <f t="shared" si="0"/>
      </c>
      <c r="H17" s="48">
        <f>IF(ISERROR(G17/G50),"",G17/G50)</f>
      </c>
      <c r="I17" s="32" t="s">
        <v>69</v>
      </c>
      <c r="J17" s="77"/>
      <c r="K17" s="25"/>
    </row>
    <row r="18" spans="1:11" ht="15.75">
      <c r="A18" s="25"/>
      <c r="B18" s="44">
        <v>0.05</v>
      </c>
      <c r="C18" s="13" t="s">
        <v>14</v>
      </c>
      <c r="D18" s="11" t="s">
        <v>2</v>
      </c>
      <c r="E18" s="49">
        <f>IF(B18="","",IF(ISTEXT(B18),B18,(B18/B9)*F9))</f>
        <v>0.05</v>
      </c>
      <c r="F18" s="12">
        <v>5.27</v>
      </c>
      <c r="G18" s="46">
        <f t="shared" si="0"/>
        <v>0.2635</v>
      </c>
      <c r="H18" s="48">
        <f>IF(ISERROR(G18/G50),"",G18/G50)</f>
        <v>0.008753018711861254</v>
      </c>
      <c r="I18" s="32"/>
      <c r="J18" s="77"/>
      <c r="K18" s="25"/>
    </row>
    <row r="19" spans="1:11" ht="15.75">
      <c r="A19" s="25"/>
      <c r="B19" s="44">
        <v>0.25</v>
      </c>
      <c r="C19" s="13" t="s">
        <v>47</v>
      </c>
      <c r="D19" s="11" t="s">
        <v>2</v>
      </c>
      <c r="E19" s="49">
        <f>IF(B19="","",IF(ISTEXT(B19),B19,(B19/B9)*F9))</f>
        <v>0.25</v>
      </c>
      <c r="F19" s="12">
        <v>2.95</v>
      </c>
      <c r="G19" s="46">
        <f t="shared" si="0"/>
        <v>0.7375</v>
      </c>
      <c r="H19" s="48">
        <f>IF(ISERROR(G19/G50),"",G19/G50)</f>
        <v>0.02449848690701205</v>
      </c>
      <c r="I19" s="31" t="s">
        <v>70</v>
      </c>
      <c r="J19" s="77"/>
      <c r="K19" s="25"/>
    </row>
    <row r="20" spans="1:11" ht="15.75">
      <c r="A20" s="25"/>
      <c r="B20" s="44">
        <v>0.05</v>
      </c>
      <c r="C20" s="13" t="s">
        <v>48</v>
      </c>
      <c r="D20" s="11" t="s">
        <v>2</v>
      </c>
      <c r="E20" s="49">
        <f>IF(B20="","",IF(ISTEXT(B20),B20,(B20/B9)*F9))</f>
        <v>0.05</v>
      </c>
      <c r="F20" s="12">
        <v>1.8</v>
      </c>
      <c r="G20" s="46">
        <f t="shared" si="0"/>
        <v>0.09000000000000001</v>
      </c>
      <c r="H20" s="48">
        <f>IF(ISERROR(G20/G50),"",G20/G50)</f>
        <v>0.0029896458598387583</v>
      </c>
      <c r="I20" s="32" t="s">
        <v>71</v>
      </c>
      <c r="J20" s="77"/>
      <c r="K20" s="25"/>
    </row>
    <row r="21" spans="1:11" ht="15.75">
      <c r="A21" s="25"/>
      <c r="B21" s="44">
        <v>0.25</v>
      </c>
      <c r="C21" s="13" t="s">
        <v>49</v>
      </c>
      <c r="D21" s="11" t="s">
        <v>1</v>
      </c>
      <c r="E21" s="49">
        <f>IF(B21="","",IF(ISTEXT(B21),B21,(B21/B9)*F9))</f>
        <v>0.25</v>
      </c>
      <c r="F21" s="12">
        <v>0.6</v>
      </c>
      <c r="G21" s="46">
        <f t="shared" si="0"/>
        <v>0.15</v>
      </c>
      <c r="H21" s="48">
        <f>IF(ISERROR(G21/G50),"",G21/G50)</f>
        <v>0.004982743099731264</v>
      </c>
      <c r="I21" s="32"/>
      <c r="J21" s="77"/>
      <c r="K21" s="25"/>
    </row>
    <row r="22" spans="1:11" ht="15.75">
      <c r="A22" s="25"/>
      <c r="B22" s="44" t="s">
        <v>19</v>
      </c>
      <c r="C22" s="13" t="s">
        <v>36</v>
      </c>
      <c r="D22" s="11" t="s">
        <v>2</v>
      </c>
      <c r="E22" s="49" t="str">
        <f>IF(B22="","",IF(ISTEXT(B22),B22,(B22/B9)*F9))</f>
        <v>Pm</v>
      </c>
      <c r="F22" s="12" t="s">
        <v>19</v>
      </c>
      <c r="G22" s="46">
        <f t="shared" si="0"/>
      </c>
      <c r="H22" s="48">
        <f>IF(ISERROR(G22/G50),"",G22/G50)</f>
      </c>
      <c r="I22" s="31" t="s">
        <v>72</v>
      </c>
      <c r="J22" s="77"/>
      <c r="K22" s="25"/>
    </row>
    <row r="23" spans="1:11" ht="15.75">
      <c r="A23" s="25"/>
      <c r="B23" s="44" t="s">
        <v>19</v>
      </c>
      <c r="C23" s="13" t="s">
        <v>5</v>
      </c>
      <c r="D23" s="11" t="s">
        <v>2</v>
      </c>
      <c r="E23" s="49" t="str">
        <f>IF(B23="","",IF(ISTEXT(B23),B23,(B23/B9)*F9))</f>
        <v>Pm</v>
      </c>
      <c r="F23" s="12" t="s">
        <v>19</v>
      </c>
      <c r="G23" s="46">
        <f t="shared" si="0"/>
      </c>
      <c r="H23" s="48">
        <f>IF(ISERROR(G23/G50),"",G23/G50)</f>
      </c>
      <c r="I23" s="32" t="s">
        <v>73</v>
      </c>
      <c r="J23" s="77"/>
      <c r="K23" s="25"/>
    </row>
    <row r="24" spans="1:11" ht="15.75">
      <c r="A24" s="25"/>
      <c r="B24" s="44"/>
      <c r="C24" s="29" t="s">
        <v>50</v>
      </c>
      <c r="D24" s="11"/>
      <c r="E24" s="49">
        <f>IF(B24="","",IF(ISTEXT(B24),B24,(B24/B9)*F9))</f>
      </c>
      <c r="F24" s="12"/>
      <c r="G24" s="46">
        <f t="shared" si="0"/>
      </c>
      <c r="H24" s="48">
        <f>IF(ISERROR(G24/G50),"",G24/G50)</f>
      </c>
      <c r="I24" s="32"/>
      <c r="J24" s="77"/>
      <c r="K24" s="25"/>
    </row>
    <row r="25" spans="1:11" ht="15.75">
      <c r="A25" s="25"/>
      <c r="B25" s="44">
        <v>0.25</v>
      </c>
      <c r="C25" s="30" t="s">
        <v>51</v>
      </c>
      <c r="D25" s="11" t="s">
        <v>1</v>
      </c>
      <c r="E25" s="49">
        <f>IF(B25="","",IF(ISTEXT(B25),B25,(B25/B9)*F9))</f>
        <v>0.25</v>
      </c>
      <c r="F25" s="12">
        <v>0.8</v>
      </c>
      <c r="G25" s="46">
        <f t="shared" si="0"/>
        <v>0.2</v>
      </c>
      <c r="H25" s="48">
        <f>IF(ISERROR(G25/G50),"",G25/G50)</f>
        <v>0.006643657466308352</v>
      </c>
      <c r="I25" s="31" t="s">
        <v>74</v>
      </c>
      <c r="J25" s="77"/>
      <c r="K25" s="25"/>
    </row>
    <row r="26" spans="1:11" ht="15.75">
      <c r="A26" s="24"/>
      <c r="B26" s="44">
        <v>0.008</v>
      </c>
      <c r="C26" s="30" t="s">
        <v>52</v>
      </c>
      <c r="D26" s="11" t="s">
        <v>18</v>
      </c>
      <c r="E26" s="49">
        <f>IF(B26="","",IF(ISTEXT(B26),B26,(B26/B9)*F9))</f>
        <v>0.008</v>
      </c>
      <c r="F26" s="12">
        <v>12</v>
      </c>
      <c r="G26" s="46">
        <f t="shared" si="0"/>
        <v>0.096</v>
      </c>
      <c r="H26" s="48">
        <f>IF(ISERROR(G26/G50),"",G26/G50)</f>
        <v>0.0031889555838280088</v>
      </c>
      <c r="I26" s="32" t="s">
        <v>75</v>
      </c>
      <c r="J26" s="77"/>
      <c r="K26" s="24"/>
    </row>
    <row r="27" spans="1:11" ht="15.75">
      <c r="A27" s="24"/>
      <c r="B27" s="44">
        <v>0.25</v>
      </c>
      <c r="C27" s="30" t="s">
        <v>53</v>
      </c>
      <c r="D27" s="11" t="s">
        <v>2</v>
      </c>
      <c r="E27" s="49">
        <f>IF(B27="","",IF(ISTEXT(B27),B27,(B27/B9)*F9))</f>
        <v>0.25</v>
      </c>
      <c r="F27" s="12">
        <v>2.95</v>
      </c>
      <c r="G27" s="46">
        <f t="shared" si="0"/>
        <v>0.7375</v>
      </c>
      <c r="H27" s="48">
        <f>IF(ISERROR(G27/G50),"",G27/G50)</f>
        <v>0.02449848690701205</v>
      </c>
      <c r="I27" s="32"/>
      <c r="J27" s="77"/>
      <c r="K27" s="24"/>
    </row>
    <row r="28" spans="1:11" ht="15.75">
      <c r="A28" s="24"/>
      <c r="B28" s="44">
        <v>0.05</v>
      </c>
      <c r="C28" s="30" t="s">
        <v>34</v>
      </c>
      <c r="D28" s="11" t="s">
        <v>2</v>
      </c>
      <c r="E28" s="49">
        <f>IF(B28="","",IF(ISTEXT(B28),B28,(B28/B9)*F9))</f>
        <v>0.05</v>
      </c>
      <c r="F28" s="12">
        <v>1.8</v>
      </c>
      <c r="G28" s="46">
        <f t="shared" si="0"/>
        <v>0.09000000000000001</v>
      </c>
      <c r="H28" s="48">
        <f>IF(ISERROR(G28/G50),"",G28/G50)</f>
        <v>0.0029896458598387583</v>
      </c>
      <c r="I28" s="31" t="s">
        <v>76</v>
      </c>
      <c r="J28" s="77"/>
      <c r="K28" s="24"/>
    </row>
    <row r="29" spans="1:11" ht="15.75">
      <c r="A29" s="24"/>
      <c r="B29" s="44">
        <v>0.25</v>
      </c>
      <c r="C29" s="30" t="s">
        <v>54</v>
      </c>
      <c r="D29" s="11" t="s">
        <v>1</v>
      </c>
      <c r="E29" s="49">
        <f>IF(B29="","",IF(ISTEXT(B29),B29,(B29/B9)*F9))</f>
        <v>0.25</v>
      </c>
      <c r="F29" s="12">
        <v>0.8</v>
      </c>
      <c r="G29" s="46">
        <f t="shared" si="0"/>
        <v>0.2</v>
      </c>
      <c r="H29" s="48">
        <f>IF(ISERROR(G29/G50),"",G29/G50)</f>
        <v>0.006643657466308352</v>
      </c>
      <c r="I29" s="32" t="s">
        <v>77</v>
      </c>
      <c r="J29" s="77"/>
      <c r="K29" s="24"/>
    </row>
    <row r="30" spans="1:11" ht="15.75">
      <c r="A30" s="24"/>
      <c r="B30" s="44">
        <v>0.75</v>
      </c>
      <c r="C30" s="30" t="s">
        <v>55</v>
      </c>
      <c r="D30" s="11" t="s">
        <v>18</v>
      </c>
      <c r="E30" s="49">
        <f>IF(B30="","",IF(ISTEXT(B30),B30,(B30/B9)*F9))</f>
        <v>0.75</v>
      </c>
      <c r="F30" s="12" t="s">
        <v>21</v>
      </c>
      <c r="G30" s="46">
        <f t="shared" si="0"/>
      </c>
      <c r="H30" s="48">
        <f>IF(ISERROR(G30/G50),"",G30/G50)</f>
      </c>
      <c r="I30" s="32" t="s">
        <v>78</v>
      </c>
      <c r="J30" s="77"/>
      <c r="K30" s="24"/>
    </row>
    <row r="31" spans="1:11" ht="15.75">
      <c r="A31" s="24"/>
      <c r="B31" s="44">
        <v>0.1</v>
      </c>
      <c r="C31" s="30" t="s">
        <v>40</v>
      </c>
      <c r="D31" s="11" t="s">
        <v>18</v>
      </c>
      <c r="E31" s="49">
        <f>IF(B31="","",IF(ISTEXT(B31),B31,(B31/B9)*F9))</f>
        <v>0.1</v>
      </c>
      <c r="F31" s="12">
        <v>1.81</v>
      </c>
      <c r="G31" s="46">
        <f t="shared" si="0"/>
        <v>0.18100000000000002</v>
      </c>
      <c r="H31" s="48">
        <f>IF(ISERROR(G31/G50),"",G31/G50)</f>
        <v>0.006012510007009059</v>
      </c>
      <c r="I31" s="32" t="s">
        <v>79</v>
      </c>
      <c r="J31" s="77"/>
      <c r="K31" s="24"/>
    </row>
    <row r="32" spans="1:11" ht="15.75">
      <c r="A32" s="24"/>
      <c r="B32" s="44"/>
      <c r="C32" s="29" t="s">
        <v>56</v>
      </c>
      <c r="D32" s="11"/>
      <c r="E32" s="49">
        <f>IF(B32="","",IF(ISTEXT(B32),B32,(B32/B9)*F9))</f>
      </c>
      <c r="F32" s="12"/>
      <c r="G32" s="46">
        <f t="shared" si="0"/>
      </c>
      <c r="H32" s="48">
        <f>IF(ISERROR(G32/G50),"",G32/G50)</f>
      </c>
      <c r="I32" s="32"/>
      <c r="J32" s="77"/>
      <c r="K32" s="24"/>
    </row>
    <row r="33" spans="1:11" ht="15.75">
      <c r="A33" s="24"/>
      <c r="B33" s="44">
        <v>0.06</v>
      </c>
      <c r="C33" s="30" t="s">
        <v>14</v>
      </c>
      <c r="D33" s="11" t="s">
        <v>2</v>
      </c>
      <c r="E33" s="49">
        <f>IF(B33="","",IF(ISTEXT(B33),B33,(B33/B9)*F9))</f>
        <v>0.06</v>
      </c>
      <c r="F33" s="12">
        <v>5.27</v>
      </c>
      <c r="G33" s="46">
        <f t="shared" si="0"/>
        <v>0.3162</v>
      </c>
      <c r="H33" s="48">
        <f>IF(ISERROR(G33/G50),"",G33/G50)</f>
        <v>0.010503622454233502</v>
      </c>
      <c r="I33" s="31" t="s">
        <v>80</v>
      </c>
      <c r="J33" s="77"/>
      <c r="K33" s="24"/>
    </row>
    <row r="34" spans="1:11" ht="31.5">
      <c r="A34" s="24"/>
      <c r="B34" s="44">
        <v>0.1</v>
      </c>
      <c r="C34" s="30" t="s">
        <v>15</v>
      </c>
      <c r="D34" s="11" t="s">
        <v>18</v>
      </c>
      <c r="E34" s="49">
        <f>IF(B34="","",IF(ISTEXT(B34),B34,(B34/B9)*F9))</f>
        <v>0.1</v>
      </c>
      <c r="F34" s="12">
        <v>2.53</v>
      </c>
      <c r="G34" s="46">
        <f t="shared" si="0"/>
        <v>0.253</v>
      </c>
      <c r="H34" s="48">
        <f>IF(ISERROR(G34/G50),"",G34/G50)</f>
        <v>0.008404226694880064</v>
      </c>
      <c r="I34" s="32" t="s">
        <v>81</v>
      </c>
      <c r="J34" s="77"/>
      <c r="K34" s="24"/>
    </row>
    <row r="35" spans="1:11" ht="15.75">
      <c r="A35" s="24"/>
      <c r="B35" s="44">
        <v>1.5</v>
      </c>
      <c r="C35" s="30" t="s">
        <v>57</v>
      </c>
      <c r="D35" s="11" t="s">
        <v>2</v>
      </c>
      <c r="E35" s="49">
        <f>IF(B35="","",IF(ISTEXT(B35),B35,(B35/B9)*F9))</f>
        <v>1.5</v>
      </c>
      <c r="F35" s="12">
        <v>2.5</v>
      </c>
      <c r="G35" s="46">
        <f t="shared" si="0"/>
        <v>3.75</v>
      </c>
      <c r="H35" s="48">
        <f>IF(ISERROR(G35/G50),"",G35/G50)</f>
        <v>0.1245685774932816</v>
      </c>
      <c r="I35" s="32"/>
      <c r="J35" s="77"/>
      <c r="K35" s="24"/>
    </row>
    <row r="36" spans="1:11" ht="15.75">
      <c r="A36" s="24"/>
      <c r="B36" s="44">
        <v>0.5</v>
      </c>
      <c r="C36" s="30" t="s">
        <v>37</v>
      </c>
      <c r="D36" s="11" t="s">
        <v>2</v>
      </c>
      <c r="E36" s="49">
        <f>IF(B36="","",IF(ISTEXT(B36),B36,(B36/B9)*F9))</f>
        <v>0.5</v>
      </c>
      <c r="F36" s="12">
        <v>0.48</v>
      </c>
      <c r="G36" s="46">
        <f t="shared" si="0"/>
        <v>0.24</v>
      </c>
      <c r="H36" s="48">
        <f>IF(ISERROR(G36/G50),"",G36/G50)</f>
        <v>0.007972388959570021</v>
      </c>
      <c r="I36" s="31" t="s">
        <v>82</v>
      </c>
      <c r="J36" s="77"/>
      <c r="K36" s="24"/>
    </row>
    <row r="37" spans="1:11" ht="15.75">
      <c r="A37" s="24"/>
      <c r="B37" s="45">
        <v>0.025</v>
      </c>
      <c r="C37" s="38" t="s">
        <v>58</v>
      </c>
      <c r="D37" s="39" t="s">
        <v>18</v>
      </c>
      <c r="E37" s="49">
        <f>IF(B37="","",IF(ISTEXT(B37),B37,(B37/B9)*F9))</f>
        <v>0.025</v>
      </c>
      <c r="F37" s="12">
        <v>17.92</v>
      </c>
      <c r="G37" s="46">
        <f t="shared" si="0"/>
        <v>0.44800000000000006</v>
      </c>
      <c r="H37" s="48">
        <f>IF(ISERROR(G37/G50),"",G37/G50)</f>
        <v>0.01488179272453071</v>
      </c>
      <c r="I37" s="32" t="s">
        <v>83</v>
      </c>
      <c r="J37" s="77"/>
      <c r="K37" s="24"/>
    </row>
    <row r="38" spans="1:11" ht="15.75" customHeight="1">
      <c r="A38" s="24"/>
      <c r="B38" s="45"/>
      <c r="C38" s="40" t="s">
        <v>59</v>
      </c>
      <c r="D38" s="39"/>
      <c r="E38" s="49">
        <f>IF(B38="","",IF(ISTEXT(B38),B38,(B38/B9)*F9))</f>
      </c>
      <c r="F38" s="12"/>
      <c r="G38" s="46">
        <f t="shared" si="0"/>
      </c>
      <c r="H38" s="48">
        <f>IF(ISERROR(G38/G50),"",G38/G50)</f>
      </c>
      <c r="I38" s="32"/>
      <c r="J38" s="77"/>
      <c r="K38" s="24"/>
    </row>
    <row r="39" spans="1:11" ht="15.75">
      <c r="A39" s="24"/>
      <c r="B39" s="45">
        <v>0.08</v>
      </c>
      <c r="C39" s="38" t="s">
        <v>14</v>
      </c>
      <c r="D39" s="39" t="s">
        <v>16</v>
      </c>
      <c r="E39" s="49">
        <f>IF(B39="","",IF(ISTEXT(B39),B39,(B39/B9)*F9))</f>
        <v>0.08</v>
      </c>
      <c r="F39" s="12">
        <v>5.27</v>
      </c>
      <c r="G39" s="46">
        <f t="shared" si="0"/>
        <v>0.4216</v>
      </c>
      <c r="H39" s="48">
        <f>IF(ISERROR(G39/G50),"",G39/G50)</f>
        <v>0.014004829938978005</v>
      </c>
      <c r="I39" s="31" t="s">
        <v>91</v>
      </c>
      <c r="J39" s="77"/>
      <c r="K39" s="24"/>
    </row>
    <row r="40" spans="1:11" ht="30">
      <c r="A40" s="24"/>
      <c r="B40" s="45">
        <v>0.1</v>
      </c>
      <c r="C40" s="38" t="s">
        <v>3</v>
      </c>
      <c r="D40" s="39" t="s">
        <v>2</v>
      </c>
      <c r="E40" s="49">
        <f>IF(B40="","",IF(ISTEXT(B40),B40,(B40/B9)*F9))</f>
        <v>0.1</v>
      </c>
      <c r="F40" s="12">
        <v>0.55</v>
      </c>
      <c r="G40" s="46">
        <f t="shared" si="0"/>
        <v>0.05500000000000001</v>
      </c>
      <c r="H40" s="48">
        <f>IF(ISERROR(G40/G50),"",G40/G50)</f>
        <v>0.0018270058032347969</v>
      </c>
      <c r="I40" s="37" t="s">
        <v>92</v>
      </c>
      <c r="J40" s="77"/>
      <c r="K40" s="24"/>
    </row>
    <row r="41" spans="1:11" ht="15.75">
      <c r="A41" s="24"/>
      <c r="B41" s="45">
        <v>3</v>
      </c>
      <c r="C41" s="38" t="s">
        <v>60</v>
      </c>
      <c r="D41" s="39" t="s">
        <v>39</v>
      </c>
      <c r="E41" s="49">
        <f>IF(B41="","",IF(ISTEXT(B41),B41,(B41/B9)*F9))</f>
        <v>3</v>
      </c>
      <c r="F41" s="12">
        <v>0.48</v>
      </c>
      <c r="G41" s="46">
        <f t="shared" si="0"/>
        <v>1.44</v>
      </c>
      <c r="H41" s="48">
        <f>IF(ISERROR(G41/G50),"",G41/G50)</f>
        <v>0.047834333757420126</v>
      </c>
      <c r="I41" s="28"/>
      <c r="J41" s="77"/>
      <c r="K41" s="24"/>
    </row>
    <row r="42" spans="1:11" ht="15.75">
      <c r="A42" s="24"/>
      <c r="B42" s="45">
        <v>0.08</v>
      </c>
      <c r="C42" s="38" t="s">
        <v>61</v>
      </c>
      <c r="D42" s="39" t="s">
        <v>16</v>
      </c>
      <c r="E42" s="49">
        <f>IF(B42="","",IF(ISTEXT(B42),B42,(B42/B9)*F9))</f>
        <v>0.08</v>
      </c>
      <c r="F42" s="12">
        <v>21.62</v>
      </c>
      <c r="G42" s="46">
        <f t="shared" si="0"/>
        <v>1.7296</v>
      </c>
      <c r="H42" s="48">
        <f>IF(ISERROR(G42/G50),"",G42/G50)</f>
        <v>0.05745434976863462</v>
      </c>
      <c r="I42" s="28"/>
      <c r="J42" s="77"/>
      <c r="K42" s="24"/>
    </row>
    <row r="43" spans="1:11" ht="15.75" customHeight="1">
      <c r="A43" s="24"/>
      <c r="B43" s="45">
        <v>0.1</v>
      </c>
      <c r="C43" s="38" t="s">
        <v>35</v>
      </c>
      <c r="D43" s="39" t="s">
        <v>2</v>
      </c>
      <c r="E43" s="49">
        <f>IF(B43="","",IF(ISTEXT(B43),B43,(B43/B9)*F9))</f>
        <v>0.1</v>
      </c>
      <c r="F43" s="12">
        <v>1.4</v>
      </c>
      <c r="G43" s="46">
        <f t="shared" si="0"/>
        <v>0.13999999999999999</v>
      </c>
      <c r="H43" s="48">
        <f aca="true" t="shared" si="1" ref="H43:H49">IF(ISERROR(G43/G$50),"",G43/G$50)</f>
        <v>0.004650560226415846</v>
      </c>
      <c r="I43" s="28"/>
      <c r="J43" s="77"/>
      <c r="K43" s="24"/>
    </row>
    <row r="44" spans="1:11" ht="15.75">
      <c r="A44" s="24"/>
      <c r="B44" s="45"/>
      <c r="C44" s="40" t="s">
        <v>62</v>
      </c>
      <c r="D44" s="39"/>
      <c r="E44" s="49">
        <f>IF(B44="","",IF(ISTEXT(B44),B44,(B44/B9)*F9))</f>
      </c>
      <c r="F44" s="12"/>
      <c r="G44" s="46">
        <f t="shared" si="0"/>
      </c>
      <c r="H44" s="48">
        <f t="shared" si="1"/>
      </c>
      <c r="I44" s="28"/>
      <c r="J44" s="77"/>
      <c r="K44" s="24"/>
    </row>
    <row r="45" spans="1:11" ht="15.75">
      <c r="A45" s="24"/>
      <c r="B45" s="45">
        <v>0.5</v>
      </c>
      <c r="C45" s="38" t="s">
        <v>49</v>
      </c>
      <c r="D45" s="39" t="s">
        <v>1</v>
      </c>
      <c r="E45" s="49">
        <f>IF(B45="","",IF(ISTEXT(B45),B45,(B45/B9)*F9))</f>
        <v>0.5</v>
      </c>
      <c r="F45" s="12">
        <v>0.6</v>
      </c>
      <c r="G45" s="46">
        <f t="shared" si="0"/>
        <v>0.3</v>
      </c>
      <c r="H45" s="48">
        <f t="shared" si="1"/>
        <v>0.009965486199462527</v>
      </c>
      <c r="I45" s="28"/>
      <c r="J45" s="77"/>
      <c r="K45" s="24"/>
    </row>
    <row r="46" spans="1:11" ht="15.75">
      <c r="A46" s="24"/>
      <c r="B46" s="45">
        <v>0.1</v>
      </c>
      <c r="C46" s="38" t="s">
        <v>38</v>
      </c>
      <c r="D46" s="39" t="s">
        <v>17</v>
      </c>
      <c r="E46" s="49">
        <f>IF(B46="","",IF(ISTEXT(B46),B46,(B46/B9)*F9))</f>
        <v>0.1</v>
      </c>
      <c r="F46" s="12">
        <v>21.5</v>
      </c>
      <c r="G46" s="46">
        <f t="shared" si="0"/>
        <v>2.15</v>
      </c>
      <c r="H46" s="48">
        <f t="shared" si="1"/>
        <v>0.07141931776281478</v>
      </c>
      <c r="I46" s="28"/>
      <c r="J46" s="77"/>
      <c r="K46" s="24"/>
    </row>
    <row r="47" spans="1:11" ht="15.75">
      <c r="A47" s="24"/>
      <c r="B47" s="45" t="s">
        <v>20</v>
      </c>
      <c r="C47" s="41" t="s">
        <v>63</v>
      </c>
      <c r="D47" s="39" t="s">
        <v>16</v>
      </c>
      <c r="E47" s="49" t="str">
        <f>IF(B47="","",IF(ISTEXT(B47),B47,(B47/B9)*F9))</f>
        <v>pm</v>
      </c>
      <c r="F47" s="12" t="s">
        <v>21</v>
      </c>
      <c r="G47" s="46">
        <f t="shared" si="0"/>
      </c>
      <c r="H47" s="48">
        <f t="shared" si="1"/>
      </c>
      <c r="I47" s="22"/>
      <c r="J47" s="77"/>
      <c r="K47" s="24"/>
    </row>
    <row r="48" spans="1:11" ht="15.75">
      <c r="A48" s="24"/>
      <c r="B48" s="45"/>
      <c r="C48" s="13"/>
      <c r="D48" s="11"/>
      <c r="E48" s="49">
        <f>IF(B48="","",IF(ISTEXT(B48),B48,(B48/B9)*F9))</f>
      </c>
      <c r="F48" s="12"/>
      <c r="G48" s="46">
        <f t="shared" si="0"/>
      </c>
      <c r="H48" s="48">
        <f t="shared" si="1"/>
      </c>
      <c r="I48" s="22"/>
      <c r="J48" s="77"/>
      <c r="K48" s="24"/>
    </row>
    <row r="49" spans="1:11" ht="16.5" thickBot="1">
      <c r="A49" s="24"/>
      <c r="B49" s="44"/>
      <c r="C49" s="13"/>
      <c r="D49" s="11"/>
      <c r="E49" s="49">
        <f>IF(B49="","",IF(ISTEXT(B49),B49,(B49/B9)*F9))</f>
      </c>
      <c r="F49" s="12"/>
      <c r="G49" s="46">
        <f t="shared" si="0"/>
      </c>
      <c r="H49" s="48">
        <f t="shared" si="1"/>
      </c>
      <c r="I49" s="22"/>
      <c r="J49" s="77"/>
      <c r="K49" s="24"/>
    </row>
    <row r="50" spans="1:11" ht="15.75" customHeight="1" thickBot="1">
      <c r="A50" s="3"/>
      <c r="B50" s="63" t="s">
        <v>29</v>
      </c>
      <c r="C50" s="64"/>
      <c r="D50" s="64"/>
      <c r="E50" s="34">
        <f>F9</f>
        <v>10</v>
      </c>
      <c r="F50" s="10" t="s">
        <v>28</v>
      </c>
      <c r="G50" s="54">
        <f>IF(SUM(G11:G49)=0,"",SUM(G11:G49))</f>
        <v>30.103900000000003</v>
      </c>
      <c r="H50" s="59" t="s">
        <v>22</v>
      </c>
      <c r="I50" s="60"/>
      <c r="J50" s="61">
        <f>J2</f>
        <v>1</v>
      </c>
      <c r="K50" s="3"/>
    </row>
    <row r="51" spans="2:10" ht="16.5" customHeight="1" thickBot="1">
      <c r="B51" s="63" t="s">
        <v>23</v>
      </c>
      <c r="C51" s="64"/>
      <c r="D51" s="64"/>
      <c r="E51" s="64"/>
      <c r="F51" s="65"/>
      <c r="G51" s="55">
        <f>IF(G50="","",G50/F9)</f>
        <v>3.01039</v>
      </c>
      <c r="H51" s="66"/>
      <c r="I51" s="67"/>
      <c r="J51" s="61"/>
    </row>
    <row r="52" spans="2:10" ht="16.5" thickBot="1">
      <c r="B52" s="16">
        <f>IF(SUM(B11:B49)=0,"",SUM(B11:B49))</f>
        <v>10.662999999999998</v>
      </c>
      <c r="C52" s="15"/>
      <c r="D52" s="15"/>
      <c r="E52" s="42">
        <f>IF(SUM(E11:E49)=0,"",SUM(E11:E49))</f>
        <v>10.662999999999998</v>
      </c>
      <c r="F52" s="8"/>
      <c r="G52" s="14">
        <f>IF(SUM(H11:H49)=0,"",SUM(H11:H49))</f>
        <v>1.0000000000000002</v>
      </c>
      <c r="H52" s="9" t="s">
        <v>90</v>
      </c>
      <c r="I52" s="7"/>
      <c r="J52" s="62"/>
    </row>
    <row r="53" spans="2:9" ht="9.75" customHeight="1">
      <c r="B53"/>
      <c r="C53"/>
      <c r="D53"/>
      <c r="E53"/>
      <c r="F53"/>
      <c r="G53"/>
      <c r="H53"/>
      <c r="I53"/>
    </row>
    <row r="54" ht="15">
      <c r="J54" s="1"/>
    </row>
    <row r="55" ht="23.25" customHeight="1">
      <c r="C55" s="36" t="s">
        <v>89</v>
      </c>
    </row>
    <row r="56" ht="15" customHeight="1"/>
    <row r="57" ht="20.25" customHeight="1">
      <c r="C57" s="27" t="s">
        <v>31</v>
      </c>
    </row>
    <row r="59" ht="15.75" customHeight="1">
      <c r="C59" s="27" t="s">
        <v>32</v>
      </c>
    </row>
    <row r="60" ht="15.75" customHeight="1"/>
    <row r="61" ht="15" customHeight="1">
      <c r="C61" s="27" t="s">
        <v>33</v>
      </c>
    </row>
    <row r="63" ht="15">
      <c r="C63" s="27" t="s">
        <v>84</v>
      </c>
    </row>
    <row r="65" ht="18" customHeight="1">
      <c r="C65" s="27" t="s">
        <v>85</v>
      </c>
    </row>
    <row r="66" ht="18" customHeight="1"/>
    <row r="67" ht="15">
      <c r="C67" s="27" t="s">
        <v>86</v>
      </c>
    </row>
    <row r="70" spans="3:10" ht="20.25" customHeight="1">
      <c r="C70" s="88" t="s">
        <v>94</v>
      </c>
      <c r="D70" s="88"/>
      <c r="E70" s="88"/>
      <c r="F70" s="88"/>
      <c r="G70" s="88"/>
      <c r="H70" s="88"/>
      <c r="I70" s="88"/>
      <c r="J70" s="88"/>
    </row>
    <row r="71" spans="3:10" ht="20.25" customHeight="1">
      <c r="C71" s="88" t="s">
        <v>95</v>
      </c>
      <c r="D71" s="88"/>
      <c r="E71" s="88"/>
      <c r="F71" s="88"/>
      <c r="G71" s="88"/>
      <c r="H71" s="88"/>
      <c r="I71" s="88"/>
      <c r="J71" s="88"/>
    </row>
    <row r="72" spans="3:10" ht="20.25" customHeight="1">
      <c r="C72" s="88" t="s">
        <v>96</v>
      </c>
      <c r="D72" s="88"/>
      <c r="E72" s="88"/>
      <c r="F72" s="88"/>
      <c r="G72" s="88"/>
      <c r="H72" s="88"/>
      <c r="I72" s="88"/>
      <c r="J72" s="88"/>
    </row>
    <row r="73" spans="3:10" ht="20.25">
      <c r="C73" s="88" t="s">
        <v>97</v>
      </c>
      <c r="D73" s="88"/>
      <c r="E73" s="88"/>
      <c r="F73" s="88"/>
      <c r="G73" s="88"/>
      <c r="H73" s="88"/>
      <c r="I73" s="88"/>
      <c r="J73" s="88"/>
    </row>
    <row r="86" ht="31.5" customHeight="1"/>
    <row r="89" ht="15" customHeight="1"/>
    <row r="90" ht="15" customHeight="1"/>
    <row r="91" ht="15" customHeight="1"/>
    <row r="130" ht="15" customHeight="1"/>
    <row r="131" ht="15" customHeight="1"/>
    <row r="132" ht="15" customHeight="1"/>
    <row r="174" ht="20.2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</sheetData>
  <sheetProtection/>
  <mergeCells count="20">
    <mergeCell ref="C70:J70"/>
    <mergeCell ref="C71:J71"/>
    <mergeCell ref="C72:J72"/>
    <mergeCell ref="C73:J73"/>
    <mergeCell ref="J50:J52"/>
    <mergeCell ref="B2:H2"/>
    <mergeCell ref="C3:H3"/>
    <mergeCell ref="H50:I50"/>
    <mergeCell ref="B51:F51"/>
    <mergeCell ref="H51:I51"/>
    <mergeCell ref="C4:H4"/>
    <mergeCell ref="J2:J3"/>
    <mergeCell ref="J4:J49"/>
    <mergeCell ref="G8:H8"/>
    <mergeCell ref="D8:F8"/>
    <mergeCell ref="I2:I9"/>
    <mergeCell ref="B5:H5"/>
    <mergeCell ref="B7:H7"/>
    <mergeCell ref="C9:E9"/>
    <mergeCell ref="B50:D50"/>
  </mergeCells>
  <hyperlinks>
    <hyperlink ref="D6" r:id="rId1" display="http://etab.ac-poitiers.fr/lycee-hotelier-la-rochelle/spip.php?auteur12"/>
    <hyperlink ref="C57" r:id="rId2" display="http://lycee-hotelier.fr/l-actualit%C3%A9-du-lyc%C3%A9e"/>
    <hyperlink ref="C59" r:id="rId3" display="http://etab.ac-poitiers.fr/lycee-hotelier-la-rochelle/spip.php?article450"/>
    <hyperlink ref="C61" r:id="rId4" display="http://etab.ac-poitiers.fr/lycee-hotelier-la-rochelle/spip.php?auteur12"/>
    <hyperlink ref="C63" r:id="rId5" display="http://lycee-hotelier.fr/"/>
    <hyperlink ref="C65" r:id="rId6" display="http://www.eshotel.com/fr/b1.html"/>
    <hyperlink ref="C67" r:id="rId7" display="https://fr-fr.facebook.com/LyceeHotelier"/>
  </hyperlinks>
  <printOptions/>
  <pageMargins left="0.25" right="0.25" top="0.75" bottom="0.75" header="0.3" footer="0.3"/>
  <pageSetup horizontalDpi="600" verticalDpi="600" orientation="portrait" paperSize="9" scale="72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Leboucher</dc:creator>
  <cp:keywords/>
  <dc:description/>
  <cp:lastModifiedBy>Joel Leboucher</cp:lastModifiedBy>
  <cp:lastPrinted>2014-02-09T17:11:52Z</cp:lastPrinted>
  <dcterms:created xsi:type="dcterms:W3CDTF">2014-02-08T06:54:42Z</dcterms:created>
  <dcterms:modified xsi:type="dcterms:W3CDTF">2017-02-15T09:26:10Z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